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8-2019\Ready to Post to Web\Web Prep wkg nkd\"/>
    </mc:Choice>
  </mc:AlternateContent>
  <bookViews>
    <workbookView xWindow="-12" yWindow="48" windowWidth="10260" windowHeight="7080"/>
  </bookViews>
  <sheets>
    <sheet name="Age by Class" sheetId="1" r:id="rId1"/>
    <sheet name="Data for Chart" sheetId="2" r:id="rId2"/>
  </sheets>
  <definedNames>
    <definedName name="_xlnm.Print_Area" localSheetId="0">'Age by Class'!$A$1:$K$53</definedName>
  </definedNames>
  <calcPr calcId="162913"/>
</workbook>
</file>

<file path=xl/calcChain.xml><?xml version="1.0" encoding="utf-8"?>
<calcChain xmlns="http://schemas.openxmlformats.org/spreadsheetml/2006/main">
  <c r="D20" i="2" l="1"/>
  <c r="H10" i="2"/>
  <c r="E16" i="1"/>
  <c r="C11" i="2"/>
  <c r="B11" i="2"/>
  <c r="K7" i="1" l="1"/>
  <c r="K16" i="1" s="1"/>
  <c r="K15" i="1" l="1"/>
  <c r="J16" i="1"/>
  <c r="D11" i="2"/>
  <c r="E11" i="2"/>
  <c r="F11" i="2"/>
  <c r="G11" i="2"/>
  <c r="H5" i="2"/>
  <c r="H6" i="2"/>
  <c r="F19" i="2" s="1"/>
  <c r="H7" i="2"/>
  <c r="B20" i="2" s="1"/>
  <c r="H8" i="2"/>
  <c r="H9" i="2"/>
  <c r="G23" i="2"/>
  <c r="H4" i="2"/>
  <c r="I16" i="1"/>
  <c r="H16" i="1"/>
  <c r="G16" i="1"/>
  <c r="F16" i="1"/>
  <c r="D16" i="1"/>
  <c r="C16" i="1"/>
  <c r="K13" i="1"/>
  <c r="K12" i="1"/>
  <c r="K11" i="1"/>
  <c r="K10" i="1"/>
  <c r="B23" i="2" l="1"/>
  <c r="C23" i="2"/>
  <c r="D23" i="2"/>
  <c r="E23" i="2"/>
  <c r="F23" i="2"/>
  <c r="B17" i="2"/>
  <c r="D17" i="2"/>
  <c r="H11" i="2"/>
  <c r="C17" i="2"/>
  <c r="H23" i="2" l="1"/>
  <c r="B18" i="2"/>
  <c r="F17" i="2" l="1"/>
  <c r="G17" i="2"/>
  <c r="E17" i="2"/>
  <c r="B21" i="2"/>
  <c r="H17" i="2" l="1"/>
  <c r="D22" i="2"/>
  <c r="E22" i="2"/>
  <c r="F20" i="2"/>
  <c r="G19" i="2"/>
  <c r="B19" i="2"/>
  <c r="C19" i="2"/>
  <c r="G20" i="2"/>
  <c r="C21" i="2"/>
  <c r="F22" i="2"/>
  <c r="C18" i="2"/>
  <c r="C22" i="2" l="1"/>
  <c r="G18" i="2"/>
  <c r="E19" i="2"/>
  <c r="C20" i="2"/>
  <c r="G21" i="2"/>
  <c r="F18" i="2"/>
  <c r="D19" i="2"/>
  <c r="F21" i="2"/>
  <c r="E18" i="2"/>
  <c r="B22" i="2"/>
  <c r="E21" i="2"/>
  <c r="E20" i="2"/>
  <c r="D18" i="2"/>
  <c r="G22" i="2"/>
  <c r="D21" i="2"/>
  <c r="H21" i="2" l="1"/>
  <c r="H22" i="2"/>
  <c r="H18" i="2"/>
  <c r="H19" i="2"/>
  <c r="H20" i="2"/>
</calcChain>
</file>

<file path=xl/sharedStrings.xml><?xml version="1.0" encoding="utf-8"?>
<sst xmlns="http://schemas.openxmlformats.org/spreadsheetml/2006/main" count="80" uniqueCount="41">
  <si>
    <t xml:space="preserve"> </t>
  </si>
  <si>
    <t>Merit</t>
  </si>
  <si>
    <t>All Employees</t>
  </si>
  <si>
    <t>EMPLOYEE CLASSIFICATION</t>
  </si>
  <si>
    <t xml:space="preserve">Faculty </t>
  </si>
  <si>
    <t>Professional and Scientific</t>
  </si>
  <si>
    <t>Pre/Post Doctoral</t>
  </si>
  <si>
    <t>Graduate Assistants</t>
  </si>
  <si>
    <t>Temp Hourly (Student &amp; Non-student)</t>
  </si>
  <si>
    <t>UNDER 20</t>
  </si>
  <si>
    <t>20-29 YEARS</t>
  </si>
  <si>
    <t>30-39 YEARS</t>
  </si>
  <si>
    <t>40-49 YEARS</t>
  </si>
  <si>
    <t>50-59 YEARS</t>
  </si>
  <si>
    <t>60-69 YEARS</t>
  </si>
  <si>
    <t>Total</t>
  </si>
  <si>
    <t>70+ YEARS</t>
  </si>
  <si>
    <t>70 or MORE</t>
  </si>
  <si>
    <t>Contract</t>
  </si>
  <si>
    <t xml:space="preserve"> October Payroll</t>
  </si>
  <si>
    <t xml:space="preserve"> Office of Institutional Research</t>
  </si>
  <si>
    <t>Employee Age by Classification and Headcount, 2018</t>
  </si>
  <si>
    <t xml:space="preserve">  Total</t>
  </si>
  <si>
    <t>2018 Count</t>
  </si>
  <si>
    <t>2018 Percent %</t>
  </si>
  <si>
    <r>
      <rPr>
        <sz val="10"/>
        <color theme="0"/>
        <rFont val="Univers 55"/>
      </rPr>
      <t>-------</t>
    </r>
    <r>
      <rPr>
        <sz val="10"/>
        <rFont val="Univers 55"/>
        <family val="2"/>
      </rPr>
      <t>0</t>
    </r>
  </si>
  <si>
    <t>Temp Hourly</t>
  </si>
  <si>
    <t>Professional &amp; Scientific</t>
  </si>
  <si>
    <t>Did not Report</t>
  </si>
  <si>
    <r>
      <rPr>
        <sz val="10"/>
        <color theme="0" tint="-4.9989318521683403E-2"/>
        <rFont val="Univers 55"/>
      </rPr>
      <t>-------</t>
    </r>
    <r>
      <rPr>
        <sz val="10"/>
        <rFont val="Univers 55"/>
      </rPr>
      <t>0</t>
    </r>
  </si>
  <si>
    <t xml:space="preserve">Academic/Administrative </t>
  </si>
  <si>
    <r>
      <t xml:space="preserve">   without Faculty Rank</t>
    </r>
    <r>
      <rPr>
        <vertAlign val="superscript"/>
        <sz val="10"/>
        <rFont val="Univers 55"/>
      </rPr>
      <t>1</t>
    </r>
  </si>
  <si>
    <r>
      <rPr>
        <vertAlign val="superscript"/>
        <sz val="11"/>
        <rFont val="Univers 55"/>
      </rPr>
      <t>1</t>
    </r>
    <r>
      <rPr>
        <sz val="9"/>
        <rFont val="Univers LT Std 45 Light"/>
        <family val="2"/>
      </rPr>
      <t>These employees are visiting scientists.</t>
    </r>
  </si>
  <si>
    <t>**3 hourly did not report age</t>
  </si>
  <si>
    <t>**1 GA under 20</t>
  </si>
  <si>
    <t>**2 faculty without rank</t>
  </si>
  <si>
    <t>**1572 hourly under 20</t>
  </si>
  <si>
    <t>Employee Group</t>
  </si>
  <si>
    <r>
      <rPr>
        <sz val="10"/>
        <color theme="0" tint="-4.9989318521683403E-2"/>
        <rFont val="Univers 55"/>
      </rPr>
      <t>-.-</t>
    </r>
    <r>
      <rPr>
        <sz val="10"/>
        <rFont val="Univers 55"/>
      </rPr>
      <t>0</t>
    </r>
  </si>
  <si>
    <r>
      <rPr>
        <sz val="10"/>
        <color theme="0"/>
        <rFont val="Univers 55"/>
      </rPr>
      <t>-.-</t>
    </r>
    <r>
      <rPr>
        <sz val="10"/>
        <rFont val="Univers 55"/>
        <family val="2"/>
      </rPr>
      <t>0</t>
    </r>
  </si>
  <si>
    <t xml:space="preserve"> Last Updated 12/17/2018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</si>
</sst>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?,???"/>
    <numFmt numFmtId="165" formatCode="0.0%"/>
  </numFmts>
  <fonts count="25">
    <font>
      <sz val="10"/>
      <name val="Univers 55"/>
    </font>
    <font>
      <sz val="7"/>
      <name val="Univers 75 Black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sz val="7"/>
      <name val="Univers 55"/>
      <family val="2"/>
    </font>
    <font>
      <sz val="10"/>
      <name val="Univers 55"/>
      <family val="2"/>
    </font>
    <font>
      <b/>
      <sz val="10"/>
      <name val="Univers 55"/>
      <family val="2"/>
    </font>
    <font>
      <sz val="10"/>
      <name val="Univers 55"/>
      <family val="2"/>
    </font>
    <font>
      <b/>
      <vertAlign val="superscript"/>
      <sz val="10"/>
      <name val="Berkeley"/>
    </font>
    <font>
      <sz val="10"/>
      <name val="Univers 45 Light"/>
    </font>
    <font>
      <i/>
      <sz val="10"/>
      <name val="Univers 45 Light"/>
    </font>
    <font>
      <b/>
      <sz val="10"/>
      <name val="Univers 45 Light"/>
    </font>
    <font>
      <b/>
      <sz val="10"/>
      <name val="Univers LT Std 45 Light"/>
      <family val="2"/>
    </font>
    <font>
      <sz val="10"/>
      <name val="Univers LT Std 45 Light"/>
      <family val="2"/>
    </font>
    <font>
      <b/>
      <sz val="11"/>
      <name val="Univers LT Std 45 Light"/>
      <family val="2"/>
    </font>
    <font>
      <sz val="11"/>
      <name val="Univers LT Std 45 Light"/>
      <family val="2"/>
    </font>
    <font>
      <sz val="10"/>
      <color theme="0"/>
      <name val="Univers 55"/>
    </font>
    <font>
      <sz val="11"/>
      <name val="Univers 55"/>
    </font>
    <font>
      <b/>
      <sz val="11"/>
      <name val="Univers 55"/>
    </font>
    <font>
      <sz val="10"/>
      <color theme="0" tint="-4.9989318521683403E-2"/>
      <name val="Univers 55"/>
    </font>
    <font>
      <vertAlign val="superscript"/>
      <sz val="10"/>
      <name val="Univers 55"/>
    </font>
    <font>
      <vertAlign val="superscript"/>
      <sz val="11"/>
      <name val="Univers 55"/>
    </font>
    <font>
      <sz val="9"/>
      <name val="Univers LT Std 45 Light"/>
      <family val="2"/>
    </font>
    <font>
      <sz val="10"/>
      <color rgb="FFFF0000"/>
      <name val="Univers 55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 applyBorder="1"/>
    <xf numFmtId="0" fontId="5" fillId="0" borderId="0" xfId="0" applyFont="1"/>
    <xf numFmtId="164" fontId="5" fillId="0" borderId="0" xfId="0" applyNumberFormat="1" applyFont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right"/>
    </xf>
    <xf numFmtId="0" fontId="10" fillId="0" borderId="0" xfId="0" applyFont="1" applyBorder="1"/>
    <xf numFmtId="0" fontId="10" fillId="0" borderId="0" xfId="0" applyFont="1"/>
    <xf numFmtId="0" fontId="12" fillId="0" borderId="0" xfId="0" applyFont="1" applyBorder="1" applyAlignment="1">
      <alignment horizontal="left"/>
    </xf>
    <xf numFmtId="164" fontId="1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3" fontId="12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/>
    <xf numFmtId="3" fontId="4" fillId="0" borderId="0" xfId="0" applyNumberFormat="1" applyFont="1" applyFill="1" applyAlignment="1">
      <alignment horizontal="center"/>
    </xf>
    <xf numFmtId="0" fontId="0" fillId="0" borderId="0" xfId="0" applyFill="1"/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 wrapText="1"/>
    </xf>
    <xf numFmtId="0" fontId="14" fillId="0" borderId="0" xfId="0" applyFont="1" applyBorder="1"/>
    <xf numFmtId="0" fontId="13" fillId="0" borderId="0" xfId="0" applyFont="1" applyBorder="1"/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5" fillId="0" borderId="1" xfId="0" applyFont="1" applyBorder="1" applyAlignment="1">
      <alignment horizontal="center" wrapText="1"/>
    </xf>
    <xf numFmtId="164" fontId="6" fillId="2" borderId="0" xfId="0" applyNumberFormat="1" applyFont="1" applyFill="1" applyAlignment="1">
      <alignment horizontal="center" vertical="center"/>
    </xf>
    <xf numFmtId="164" fontId="15" fillId="2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/>
    </xf>
    <xf numFmtId="0" fontId="2" fillId="0" borderId="0" xfId="0" applyFont="1" applyBorder="1" applyAlignment="1"/>
    <xf numFmtId="0" fontId="13" fillId="0" borderId="1" xfId="0" applyFont="1" applyBorder="1" applyAlignment="1"/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4" fontId="6" fillId="0" borderId="0" xfId="0" applyNumberFormat="1" applyFont="1" applyFill="1" applyAlignment="1">
      <alignment vertical="center"/>
    </xf>
    <xf numFmtId="164" fontId="15" fillId="0" borderId="0" xfId="0" applyNumberFormat="1" applyFont="1" applyFill="1" applyAlignment="1">
      <alignment vertical="center"/>
    </xf>
    <xf numFmtId="3" fontId="0" fillId="2" borderId="0" xfId="0" quotePrefix="1" applyNumberFormat="1" applyFont="1" applyFill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right"/>
    </xf>
    <xf numFmtId="1" fontId="18" fillId="0" borderId="0" xfId="0" applyNumberFormat="1" applyFont="1"/>
    <xf numFmtId="1" fontId="18" fillId="0" borderId="0" xfId="0" applyNumberFormat="1" applyFont="1" applyAlignment="1">
      <alignment horizontal="right"/>
    </xf>
    <xf numFmtId="0" fontId="18" fillId="0" borderId="0" xfId="0" applyFont="1" applyAlignment="1">
      <alignment vertical="center"/>
    </xf>
    <xf numFmtId="0" fontId="18" fillId="0" borderId="0" xfId="0" applyFont="1" applyFill="1" applyAlignment="1"/>
    <xf numFmtId="1" fontId="18" fillId="0" borderId="0" xfId="0" applyNumberFormat="1" applyFont="1" applyFill="1" applyAlignment="1">
      <alignment horizontal="right"/>
    </xf>
    <xf numFmtId="0" fontId="18" fillId="0" borderId="0" xfId="0" applyFont="1" applyAlignment="1"/>
    <xf numFmtId="164" fontId="18" fillId="0" borderId="0" xfId="0" applyNumberFormat="1" applyFont="1" applyAlignment="1">
      <alignment horizontal="right"/>
    </xf>
    <xf numFmtId="165" fontId="18" fillId="0" borderId="0" xfId="0" applyNumberFormat="1" applyFont="1"/>
    <xf numFmtId="0" fontId="19" fillId="0" borderId="0" xfId="0" applyFont="1"/>
    <xf numFmtId="9" fontId="19" fillId="0" borderId="0" xfId="0" applyNumberFormat="1" applyFont="1"/>
    <xf numFmtId="165" fontId="18" fillId="0" borderId="0" xfId="1" applyNumberFormat="1" applyFont="1" applyAlignment="1">
      <alignment horizontal="right"/>
    </xf>
    <xf numFmtId="3" fontId="0" fillId="0" borderId="0" xfId="0" quotePrefix="1" applyNumberFormat="1" applyFont="1" applyFill="1" applyAlignment="1">
      <alignment horizontal="center" vertical="center"/>
    </xf>
    <xf numFmtId="3" fontId="19" fillId="0" borderId="0" xfId="0" applyNumberFormat="1" applyFont="1"/>
    <xf numFmtId="165" fontId="18" fillId="0" borderId="0" xfId="0" applyNumberFormat="1" applyFont="1" applyAlignment="1">
      <alignment horizontal="right"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/>
    <xf numFmtId="0" fontId="6" fillId="0" borderId="1" xfId="0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left" vertical="center"/>
    </xf>
    <xf numFmtId="0" fontId="23" fillId="0" borderId="0" xfId="0" applyFont="1" applyFill="1" applyAlignment="1"/>
    <xf numFmtId="0" fontId="23" fillId="0" borderId="0" xfId="0" applyFont="1" applyFill="1"/>
    <xf numFmtId="3" fontId="23" fillId="0" borderId="0" xfId="0" applyNumberFormat="1" applyFont="1" applyFill="1" applyAlignment="1">
      <alignment horizontal="center"/>
    </xf>
    <xf numFmtId="164" fontId="24" fillId="0" borderId="0" xfId="0" applyNumberFormat="1" applyFont="1" applyFill="1" applyAlignment="1">
      <alignment vertical="center"/>
    </xf>
    <xf numFmtId="3" fontId="0" fillId="0" borderId="0" xfId="0" quotePrefix="1" applyNumberFormat="1" applyFont="1" applyFill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1" xfId="0" applyFont="1" applyBorder="1"/>
    <xf numFmtId="0" fontId="19" fillId="0" borderId="1" xfId="0" applyFont="1" applyBorder="1" applyAlignment="1">
      <alignment horizontal="right"/>
    </xf>
    <xf numFmtId="0" fontId="19" fillId="0" borderId="1" xfId="0" applyFont="1" applyBorder="1" applyAlignment="1">
      <alignment horizontal="center"/>
    </xf>
    <xf numFmtId="3" fontId="19" fillId="0" borderId="1" xfId="0" applyNumberFormat="1" applyFont="1" applyBorder="1"/>
    <xf numFmtId="0" fontId="18" fillId="0" borderId="1" xfId="0" applyFont="1" applyBorder="1" applyAlignment="1"/>
    <xf numFmtId="164" fontId="18" fillId="0" borderId="1" xfId="0" applyNumberFormat="1" applyFont="1" applyBorder="1" applyAlignment="1">
      <alignment horizontal="right"/>
    </xf>
    <xf numFmtId="3" fontId="0" fillId="0" borderId="0" xfId="0" quotePrefix="1" applyNumberFormat="1" applyFont="1" applyFill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16AF01"/>
      <color rgb="FF1F913D"/>
      <color rgb="FF263886"/>
      <color rgb="FF52595E"/>
      <color rgb="FF354FBB"/>
      <color rgb="FF297CC7"/>
      <color rgb="FF24333C"/>
      <color rgb="FF162E4A"/>
      <color rgb="FF0C1554"/>
      <color rgb="FF0B55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Univers 55" pitchFamily="34" charset="0"/>
              </a:defRPr>
            </a:pPr>
            <a:r>
              <a:rPr lang="en-US" sz="1400">
                <a:latin typeface="Univers 55" pitchFamily="34" charset="0"/>
              </a:rPr>
              <a:t>Percent of Employee Category</a:t>
            </a:r>
            <a:r>
              <a:rPr lang="en-US" sz="1400" baseline="0">
                <a:latin typeface="Univers 55" pitchFamily="34" charset="0"/>
              </a:rPr>
              <a:t> by</a:t>
            </a:r>
            <a:r>
              <a:rPr lang="en-US" sz="1400">
                <a:latin typeface="Univers 55" pitchFamily="34" charset="0"/>
              </a:rPr>
              <a:t> Age Group, 2018</a:t>
            </a:r>
          </a:p>
        </c:rich>
      </c:tx>
      <c:layout>
        <c:manualLayout>
          <c:xMode val="edge"/>
          <c:yMode val="edge"/>
          <c:x val="0.18645666043120604"/>
          <c:y val="3.15007985636038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9954360684499"/>
          <c:y val="0.13320474846089198"/>
          <c:w val="0.7290423348612971"/>
          <c:h val="0.7285475874137203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for Chart'!$B$16</c:f>
              <c:strCache>
                <c:ptCount val="1"/>
                <c:pt idx="0">
                  <c:v>20-29 YEARS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'Data for Chart'!$A$17:$A$23</c:f>
              <c:strCache>
                <c:ptCount val="7"/>
                <c:pt idx="0">
                  <c:v>Faculty </c:v>
                </c:pt>
                <c:pt idx="1">
                  <c:v>Professional &amp; Scientific</c:v>
                </c:pt>
                <c:pt idx="2">
                  <c:v>Contract</c:v>
                </c:pt>
                <c:pt idx="3">
                  <c:v>Merit</c:v>
                </c:pt>
                <c:pt idx="4">
                  <c:v>Pre/Post Doctoral</c:v>
                </c:pt>
                <c:pt idx="5">
                  <c:v>Graduate Assistants</c:v>
                </c:pt>
                <c:pt idx="6">
                  <c:v>Temp Hourly</c:v>
                </c:pt>
              </c:strCache>
            </c:strRef>
          </c:cat>
          <c:val>
            <c:numRef>
              <c:f>'Data for Chart'!$B$17:$B$23</c:f>
              <c:numCache>
                <c:formatCode>0.0%</c:formatCode>
                <c:ptCount val="7"/>
                <c:pt idx="0">
                  <c:v>1.4485256078634247E-2</c:v>
                </c:pt>
                <c:pt idx="1">
                  <c:v>0.12968299711815562</c:v>
                </c:pt>
                <c:pt idx="2">
                  <c:v>0.23300970873786409</c:v>
                </c:pt>
                <c:pt idx="3">
                  <c:v>0.10083396512509477</c:v>
                </c:pt>
                <c:pt idx="4">
                  <c:v>0.23893805309734514</c:v>
                </c:pt>
                <c:pt idx="5">
                  <c:v>0.73403103572717432</c:v>
                </c:pt>
                <c:pt idx="6">
                  <c:v>0.94400276529554095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D-4CF7-B2FA-0E1C7FA0BBAE}"/>
            </c:ext>
          </c:extLst>
        </c:ser>
        <c:ser>
          <c:idx val="1"/>
          <c:order val="1"/>
          <c:tx>
            <c:strRef>
              <c:f>'Data for Chart'!$C$16</c:f>
              <c:strCache>
                <c:ptCount val="1"/>
                <c:pt idx="0">
                  <c:v>30-39 YEARS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strRef>
              <c:f>'Data for Chart'!$A$17:$A$23</c:f>
              <c:strCache>
                <c:ptCount val="7"/>
                <c:pt idx="0">
                  <c:v>Faculty </c:v>
                </c:pt>
                <c:pt idx="1">
                  <c:v>Professional &amp; Scientific</c:v>
                </c:pt>
                <c:pt idx="2">
                  <c:v>Contract</c:v>
                </c:pt>
                <c:pt idx="3">
                  <c:v>Merit</c:v>
                </c:pt>
                <c:pt idx="4">
                  <c:v>Pre/Post Doctoral</c:v>
                </c:pt>
                <c:pt idx="5">
                  <c:v>Graduate Assistants</c:v>
                </c:pt>
                <c:pt idx="6">
                  <c:v>Temp Hourly</c:v>
                </c:pt>
              </c:strCache>
            </c:strRef>
          </c:cat>
          <c:val>
            <c:numRef>
              <c:f>'Data for Chart'!$C$17:$C$23</c:f>
              <c:numCache>
                <c:formatCode>0.0%</c:formatCode>
                <c:ptCount val="7"/>
                <c:pt idx="0">
                  <c:v>0.22555613036730471</c:v>
                </c:pt>
                <c:pt idx="1">
                  <c:v>0.27025296189561321</c:v>
                </c:pt>
                <c:pt idx="2">
                  <c:v>0.34951456310679613</c:v>
                </c:pt>
                <c:pt idx="3">
                  <c:v>0.16755117513267628</c:v>
                </c:pt>
                <c:pt idx="4">
                  <c:v>0.65191740412979349</c:v>
                </c:pt>
                <c:pt idx="5">
                  <c:v>0.23457235654998196</c:v>
                </c:pt>
                <c:pt idx="6">
                  <c:v>1.67646042170757E-2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1D-4CF7-B2FA-0E1C7FA0BBAE}"/>
            </c:ext>
          </c:extLst>
        </c:ser>
        <c:ser>
          <c:idx val="2"/>
          <c:order val="2"/>
          <c:tx>
            <c:strRef>
              <c:f>'Data for Chart'!$D$16</c:f>
              <c:strCache>
                <c:ptCount val="1"/>
                <c:pt idx="0">
                  <c:v>40-49 YEARS</c:v>
                </c:pt>
              </c:strCache>
            </c:strRef>
          </c:tx>
          <c:spPr>
            <a:solidFill>
              <a:srgbClr val="263886"/>
            </a:solidFill>
          </c:spPr>
          <c:invertIfNegative val="0"/>
          <c:cat>
            <c:strRef>
              <c:f>'Data for Chart'!$A$17:$A$23</c:f>
              <c:strCache>
                <c:ptCount val="7"/>
                <c:pt idx="0">
                  <c:v>Faculty </c:v>
                </c:pt>
                <c:pt idx="1">
                  <c:v>Professional &amp; Scientific</c:v>
                </c:pt>
                <c:pt idx="2">
                  <c:v>Contract</c:v>
                </c:pt>
                <c:pt idx="3">
                  <c:v>Merit</c:v>
                </c:pt>
                <c:pt idx="4">
                  <c:v>Pre/Post Doctoral</c:v>
                </c:pt>
                <c:pt idx="5">
                  <c:v>Graduate Assistants</c:v>
                </c:pt>
                <c:pt idx="6">
                  <c:v>Temp Hourly</c:v>
                </c:pt>
              </c:strCache>
            </c:strRef>
          </c:cat>
          <c:val>
            <c:numRef>
              <c:f>'Data for Chart'!$D$17:$D$23</c:f>
              <c:numCache>
                <c:formatCode>0.0%</c:formatCode>
                <c:ptCount val="7"/>
                <c:pt idx="0">
                  <c:v>0.28194516295913086</c:v>
                </c:pt>
                <c:pt idx="1">
                  <c:v>0.22702529618956133</c:v>
                </c:pt>
                <c:pt idx="2">
                  <c:v>0.21359223300970873</c:v>
                </c:pt>
                <c:pt idx="3">
                  <c:v>0.15845337376800606</c:v>
                </c:pt>
                <c:pt idx="4">
                  <c:v>9.1445427728613568E-2</c:v>
                </c:pt>
                <c:pt idx="5">
                  <c:v>2.4539877300613498E-2</c:v>
                </c:pt>
                <c:pt idx="6">
                  <c:v>8.9872105081230565E-3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1D-4CF7-B2FA-0E1C7FA0BBAE}"/>
            </c:ext>
          </c:extLst>
        </c:ser>
        <c:ser>
          <c:idx val="3"/>
          <c:order val="3"/>
          <c:tx>
            <c:strRef>
              <c:f>'Data for Chart'!$E$16</c:f>
              <c:strCache>
                <c:ptCount val="1"/>
                <c:pt idx="0">
                  <c:v>50-59 YEARS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'Data for Chart'!$A$17:$A$23</c:f>
              <c:strCache>
                <c:ptCount val="7"/>
                <c:pt idx="0">
                  <c:v>Faculty </c:v>
                </c:pt>
                <c:pt idx="1">
                  <c:v>Professional &amp; Scientific</c:v>
                </c:pt>
                <c:pt idx="2">
                  <c:v>Contract</c:v>
                </c:pt>
                <c:pt idx="3">
                  <c:v>Merit</c:v>
                </c:pt>
                <c:pt idx="4">
                  <c:v>Pre/Post Doctoral</c:v>
                </c:pt>
                <c:pt idx="5">
                  <c:v>Graduate Assistants</c:v>
                </c:pt>
                <c:pt idx="6">
                  <c:v>Temp Hourly</c:v>
                </c:pt>
              </c:strCache>
            </c:strRef>
          </c:cat>
          <c:val>
            <c:numRef>
              <c:f>'Data for Chart'!$E$17:$E$23</c:f>
              <c:numCache>
                <c:formatCode>0.0%</c:formatCode>
                <c:ptCount val="7"/>
                <c:pt idx="0">
                  <c:v>0.2240041386445939</c:v>
                </c:pt>
                <c:pt idx="1">
                  <c:v>0.22350304194684598</c:v>
                </c:pt>
                <c:pt idx="2">
                  <c:v>0.10679611650485436</c:v>
                </c:pt>
                <c:pt idx="3">
                  <c:v>0.32145564821834721</c:v>
                </c:pt>
                <c:pt idx="4">
                  <c:v>1.1799410029498525E-2</c:v>
                </c:pt>
                <c:pt idx="5">
                  <c:v>6.1349693251533744E-3</c:v>
                </c:pt>
                <c:pt idx="6">
                  <c:v>7.9502246802627026E-3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1D-4CF7-B2FA-0E1C7FA0BBAE}"/>
            </c:ext>
          </c:extLst>
        </c:ser>
        <c:ser>
          <c:idx val="4"/>
          <c:order val="4"/>
          <c:tx>
            <c:strRef>
              <c:f>'Data for Chart'!$F$16</c:f>
              <c:strCache>
                <c:ptCount val="1"/>
                <c:pt idx="0">
                  <c:v>60-69 YEARS</c:v>
                </c:pt>
              </c:strCache>
            </c:strRef>
          </c:tx>
          <c:spPr>
            <a:solidFill>
              <a:srgbClr val="16AF01"/>
            </a:solidFill>
          </c:spPr>
          <c:invertIfNegative val="0"/>
          <c:cat>
            <c:strRef>
              <c:f>'Data for Chart'!$A$17:$A$23</c:f>
              <c:strCache>
                <c:ptCount val="7"/>
                <c:pt idx="0">
                  <c:v>Faculty </c:v>
                </c:pt>
                <c:pt idx="1">
                  <c:v>Professional &amp; Scientific</c:v>
                </c:pt>
                <c:pt idx="2">
                  <c:v>Contract</c:v>
                </c:pt>
                <c:pt idx="3">
                  <c:v>Merit</c:v>
                </c:pt>
                <c:pt idx="4">
                  <c:v>Pre/Post Doctoral</c:v>
                </c:pt>
                <c:pt idx="5">
                  <c:v>Graduate Assistants</c:v>
                </c:pt>
                <c:pt idx="6">
                  <c:v>Temp Hourly</c:v>
                </c:pt>
              </c:strCache>
            </c:strRef>
          </c:cat>
          <c:val>
            <c:numRef>
              <c:f>'Data for Chart'!$F$17:$F$23</c:f>
              <c:numCache>
                <c:formatCode>0.0%</c:formatCode>
                <c:ptCount val="7"/>
                <c:pt idx="0">
                  <c:v>0.2157268494568029</c:v>
                </c:pt>
                <c:pt idx="1">
                  <c:v>0.14441242395132886</c:v>
                </c:pt>
                <c:pt idx="2">
                  <c:v>8.7378640776699032E-2</c:v>
                </c:pt>
                <c:pt idx="3">
                  <c:v>0.24109173616376042</c:v>
                </c:pt>
                <c:pt idx="4">
                  <c:v>5.8997050147492625E-3</c:v>
                </c:pt>
                <c:pt idx="5">
                  <c:v>7.217610970768675E-4</c:v>
                </c:pt>
                <c:pt idx="6">
                  <c:v>1.3480815762184583E-2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1D-4CF7-B2FA-0E1C7FA0BBAE}"/>
            </c:ext>
          </c:extLst>
        </c:ser>
        <c:ser>
          <c:idx val="5"/>
          <c:order val="5"/>
          <c:tx>
            <c:strRef>
              <c:f>'Data for Chart'!$G$16</c:f>
              <c:strCache>
                <c:ptCount val="1"/>
                <c:pt idx="0">
                  <c:v>70+ YEARS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'Data for Chart'!$A$17:$A$23</c:f>
              <c:strCache>
                <c:ptCount val="7"/>
                <c:pt idx="0">
                  <c:v>Faculty </c:v>
                </c:pt>
                <c:pt idx="1">
                  <c:v>Professional &amp; Scientific</c:v>
                </c:pt>
                <c:pt idx="2">
                  <c:v>Contract</c:v>
                </c:pt>
                <c:pt idx="3">
                  <c:v>Merit</c:v>
                </c:pt>
                <c:pt idx="4">
                  <c:v>Pre/Post Doctoral</c:v>
                </c:pt>
                <c:pt idx="5">
                  <c:v>Graduate Assistants</c:v>
                </c:pt>
                <c:pt idx="6">
                  <c:v>Temp Hourly</c:v>
                </c:pt>
              </c:strCache>
            </c:strRef>
          </c:cat>
          <c:val>
            <c:numRef>
              <c:f>'Data for Chart'!$G$17:$G$23</c:f>
              <c:numCache>
                <c:formatCode>0.0%</c:formatCode>
                <c:ptCount val="7"/>
                <c:pt idx="0">
                  <c:v>3.828246249353337E-2</c:v>
                </c:pt>
                <c:pt idx="1">
                  <c:v>5.1232788984950364E-3</c:v>
                </c:pt>
                <c:pt idx="2">
                  <c:v>9.7087378640776691E-3</c:v>
                </c:pt>
                <c:pt idx="3">
                  <c:v>1.061410159211524E-2</c:v>
                </c:pt>
                <c:pt idx="4">
                  <c:v>0</c:v>
                </c:pt>
                <c:pt idx="5">
                  <c:v>0</c:v>
                </c:pt>
                <c:pt idx="6">
                  <c:v>8.8143795368129975E-3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1D-4CF7-B2FA-0E1C7FA0B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28495152"/>
        <c:axId val="628495544"/>
      </c:barChart>
      <c:catAx>
        <c:axId val="62849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/>
                  <a:t>EMPLOYEE</a:t>
                </a:r>
                <a:r>
                  <a:rPr lang="en-US" sz="1050" baseline="0"/>
                  <a:t> CATEGORY</a:t>
                </a:r>
                <a:endParaRPr lang="en-US" sz="1050"/>
              </a:p>
            </c:rich>
          </c:tx>
          <c:layout>
            <c:manualLayout>
              <c:xMode val="edge"/>
              <c:yMode val="edge"/>
              <c:x val="0.38430589382311647"/>
              <c:y val="0.9492101407089583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1000" b="1">
                <a:latin typeface="Univers 55" pitchFamily="34" charset="0"/>
              </a:defRPr>
            </a:pPr>
            <a:endParaRPr lang="en-US"/>
          </a:p>
        </c:txPr>
        <c:crossAx val="628495544"/>
        <c:crosses val="autoZero"/>
        <c:auto val="1"/>
        <c:lblAlgn val="ctr"/>
        <c:lblOffset val="100"/>
        <c:tickLblSkip val="1"/>
        <c:noMultiLvlLbl val="0"/>
      </c:catAx>
      <c:valAx>
        <c:axId val="628495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EMPLOYEE</a:t>
                </a:r>
                <a:r>
                  <a:rPr lang="en-US" baseline="0"/>
                  <a:t> AGE GROUP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810663173873092E-3"/>
              <c:y val="0.375601488408060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Univers 55" pitchFamily="34" charset="0"/>
              </a:defRPr>
            </a:pPr>
            <a:endParaRPr lang="en-US"/>
          </a:p>
        </c:txPr>
        <c:crossAx val="628495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302266687323468"/>
          <c:y val="0.33012362794432237"/>
          <c:w val="0.15528824423187945"/>
          <c:h val="0.32982545022956972"/>
        </c:manualLayout>
      </c:layout>
      <c:overlay val="1"/>
      <c:txPr>
        <a:bodyPr/>
        <a:lstStyle/>
        <a:p>
          <a:pPr>
            <a:defRPr sz="1000" b="1">
              <a:latin typeface="Univers 45 Light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25" r="0.25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57450</xdr:rowOff>
    </xdr:from>
    <xdr:to>
      <xdr:col>10</xdr:col>
      <xdr:colOff>713855</xdr:colOff>
      <xdr:row>1</xdr:row>
      <xdr:rowOff>981</xdr:rowOff>
    </xdr:to>
    <xdr:grpSp>
      <xdr:nvGrpSpPr>
        <xdr:cNvPr id="4" name="Group 3"/>
        <xdr:cNvGrpSpPr/>
      </xdr:nvGrpSpPr>
      <xdr:grpSpPr>
        <a:xfrm>
          <a:off x="0" y="57450"/>
          <a:ext cx="8105255" cy="137495"/>
          <a:chOff x="0" y="57450"/>
          <a:chExt cx="7909560" cy="134031"/>
        </a:xfrm>
      </xdr:grpSpPr>
      <xdr:pic>
        <xdr:nvPicPr>
          <xdr:cNvPr id="1036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70006" y="57450"/>
            <a:ext cx="1096757" cy="95736"/>
          </a:xfrm>
          <a:prstGeom prst="rect">
            <a:avLst/>
          </a:prstGeom>
          <a:noFill/>
        </xdr:spPr>
      </xdr:pic>
      <xdr:sp macro="" textlink="">
        <xdr:nvSpPr>
          <xdr:cNvPr id="1037" name="Line 13"/>
          <xdr:cNvSpPr>
            <a:spLocks noChangeAspect="1" noChangeShapeType="1"/>
          </xdr:cNvSpPr>
        </xdr:nvSpPr>
        <xdr:spPr bwMode="auto">
          <a:xfrm>
            <a:off x="0" y="191481"/>
            <a:ext cx="790956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  <xdr:txBody>
          <a:bodyPr/>
          <a:lstStyle/>
          <a:p>
            <a:endParaRPr lang="en-US"/>
          </a:p>
        </xdr:txBody>
      </xdr:sp>
    </xdr:grpSp>
    <xdr:clientData/>
  </xdr:twoCellAnchor>
  <xdr:twoCellAnchor>
    <xdr:from>
      <xdr:col>0</xdr:col>
      <xdr:colOff>45333</xdr:colOff>
      <xdr:row>19</xdr:row>
      <xdr:rowOff>99942</xdr:rowOff>
    </xdr:from>
    <xdr:to>
      <xdr:col>10</xdr:col>
      <xdr:colOff>614796</xdr:colOff>
      <xdr:row>48</xdr:row>
      <xdr:rowOff>69272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showGridLines="0" tabSelected="1" view="pageBreakPreview" zoomScale="110" zoomScaleNormal="110" zoomScaleSheetLayoutView="110" zoomScalePageLayoutView="70" workbookViewId="0">
      <selection activeCell="L17" sqref="L17"/>
    </sheetView>
  </sheetViews>
  <sheetFormatPr defaultColWidth="11.44140625" defaultRowHeight="13.2"/>
  <cols>
    <col min="1" max="1" width="1.6640625" style="5" customWidth="1"/>
    <col min="2" max="2" width="32.33203125" style="5" customWidth="1"/>
    <col min="3" max="3" width="8.5546875" style="5" customWidth="1"/>
    <col min="4" max="4" width="9.88671875" style="5" customWidth="1"/>
    <col min="5" max="5" width="10" style="5" customWidth="1"/>
    <col min="6" max="8" width="9.33203125" style="5" customWidth="1"/>
    <col min="9" max="10" width="8.6640625" style="5" customWidth="1"/>
    <col min="11" max="11" width="10.6640625" style="9" customWidth="1"/>
    <col min="12" max="13" width="11.44140625" style="5"/>
    <col min="14" max="14" width="21.5546875" bestFit="1" customWidth="1"/>
    <col min="15" max="20" width="6.88671875" customWidth="1"/>
    <col min="21" max="21" width="4.88671875" bestFit="1" customWidth="1"/>
    <col min="23" max="16384" width="11.44140625" style="5"/>
  </cols>
  <sheetData>
    <row r="1" spans="1:22" s="4" customFormat="1" ht="15" customHeight="1">
      <c r="A1" s="4" t="s">
        <v>0</v>
      </c>
      <c r="K1" s="8"/>
      <c r="N1"/>
      <c r="O1"/>
      <c r="P1"/>
      <c r="Q1"/>
      <c r="R1"/>
      <c r="S1"/>
      <c r="T1"/>
      <c r="U1"/>
      <c r="V1"/>
    </row>
    <row r="2" spans="1:22" s="12" customFormat="1" ht="24" customHeight="1">
      <c r="A2" s="34" t="s">
        <v>21</v>
      </c>
      <c r="B2" s="34"/>
      <c r="C2" s="34"/>
      <c r="D2" s="34"/>
      <c r="E2" s="34"/>
      <c r="F2" s="34"/>
      <c r="G2" s="34"/>
      <c r="H2" s="34"/>
      <c r="J2" s="34"/>
      <c r="K2" s="10"/>
      <c r="N2"/>
      <c r="O2"/>
      <c r="P2"/>
      <c r="Q2"/>
      <c r="R2"/>
      <c r="S2"/>
      <c r="T2"/>
      <c r="U2"/>
      <c r="V2"/>
    </row>
    <row r="3" spans="1:22" s="38" customFormat="1" ht="15" customHeight="1">
      <c r="A3" s="38" t="s">
        <v>19</v>
      </c>
      <c r="K3" s="39"/>
      <c r="N3" s="20"/>
      <c r="O3" s="20"/>
      <c r="P3" s="20"/>
      <c r="Q3" s="20"/>
      <c r="R3" s="20"/>
      <c r="S3" s="20"/>
      <c r="T3" s="20"/>
      <c r="U3" s="20"/>
      <c r="V3" s="20"/>
    </row>
    <row r="4" spans="1:22" s="38" customFormat="1" ht="15" customHeight="1">
      <c r="K4" s="39"/>
      <c r="N4" s="20"/>
      <c r="O4" s="20"/>
      <c r="P4" s="20"/>
      <c r="Q4" s="20"/>
      <c r="R4" s="20"/>
      <c r="S4" s="20"/>
      <c r="T4" s="20"/>
      <c r="U4" s="20"/>
      <c r="V4" s="20"/>
    </row>
    <row r="5" spans="1:22" s="1" customFormat="1" ht="15" customHeight="1">
      <c r="K5" s="8"/>
      <c r="N5"/>
      <c r="O5"/>
      <c r="P5"/>
      <c r="Q5"/>
      <c r="R5"/>
      <c r="S5"/>
      <c r="T5"/>
      <c r="U5"/>
      <c r="V5"/>
    </row>
    <row r="6" spans="1:22" s="23" customFormat="1" ht="26.4">
      <c r="A6" s="35" t="s">
        <v>3</v>
      </c>
      <c r="B6" s="35"/>
      <c r="C6" s="21" t="s">
        <v>9</v>
      </c>
      <c r="D6" s="21" t="s">
        <v>10</v>
      </c>
      <c r="E6" s="21" t="s">
        <v>11</v>
      </c>
      <c r="F6" s="21" t="s">
        <v>12</v>
      </c>
      <c r="G6" s="21" t="s">
        <v>13</v>
      </c>
      <c r="H6" s="21" t="s">
        <v>14</v>
      </c>
      <c r="I6" s="21" t="s">
        <v>17</v>
      </c>
      <c r="J6" s="21" t="s">
        <v>28</v>
      </c>
      <c r="K6" s="29" t="s">
        <v>22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18" customHeight="1">
      <c r="A7" s="26"/>
      <c r="B7" s="26" t="s">
        <v>4</v>
      </c>
      <c r="C7" s="42" t="s">
        <v>38</v>
      </c>
      <c r="D7" s="30">
        <v>28</v>
      </c>
      <c r="E7" s="30">
        <v>436</v>
      </c>
      <c r="F7" s="30">
        <v>545</v>
      </c>
      <c r="G7" s="30">
        <v>433</v>
      </c>
      <c r="H7" s="30">
        <v>417</v>
      </c>
      <c r="I7" s="30">
        <v>74</v>
      </c>
      <c r="J7" s="42" t="s">
        <v>29</v>
      </c>
      <c r="K7" s="31">
        <f>SUM(C7:I7)</f>
        <v>1933</v>
      </c>
      <c r="L7" s="69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s="28" customFormat="1" ht="14.25" customHeight="1">
      <c r="B8" s="61" t="s">
        <v>30</v>
      </c>
      <c r="C8" s="78" t="s">
        <v>39</v>
      </c>
      <c r="D8" s="78" t="s">
        <v>25</v>
      </c>
      <c r="E8" s="80">
        <v>1</v>
      </c>
      <c r="F8" s="78" t="s">
        <v>25</v>
      </c>
      <c r="G8" s="80">
        <v>1</v>
      </c>
      <c r="H8" s="78" t="s">
        <v>25</v>
      </c>
      <c r="I8" s="78" t="s">
        <v>25</v>
      </c>
      <c r="J8" s="78" t="s">
        <v>25</v>
      </c>
      <c r="K8" s="79">
        <v>2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s="59" customFormat="1" ht="15.75" customHeight="1">
      <c r="B9" s="59" t="s">
        <v>31</v>
      </c>
      <c r="C9" s="78"/>
      <c r="D9" s="78"/>
      <c r="E9" s="80"/>
      <c r="F9" s="78"/>
      <c r="G9" s="80"/>
      <c r="H9" s="78"/>
      <c r="I9" s="78"/>
      <c r="J9" s="78"/>
      <c r="K9" s="79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spans="1:22" s="28" customFormat="1" ht="18" customHeight="1">
      <c r="A10" s="26"/>
      <c r="B10" s="26" t="s">
        <v>5</v>
      </c>
      <c r="C10" s="42" t="s">
        <v>39</v>
      </c>
      <c r="D10" s="30">
        <v>405</v>
      </c>
      <c r="E10" s="30">
        <v>844</v>
      </c>
      <c r="F10" s="30">
        <v>709</v>
      </c>
      <c r="G10" s="30">
        <v>698</v>
      </c>
      <c r="H10" s="30">
        <v>451</v>
      </c>
      <c r="I10" s="30">
        <v>16</v>
      </c>
      <c r="J10" s="42" t="s">
        <v>25</v>
      </c>
      <c r="K10" s="31">
        <f>SUM(D10:I10)</f>
        <v>3123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s="28" customFormat="1" ht="18" customHeight="1">
      <c r="B11" s="28" t="s">
        <v>18</v>
      </c>
      <c r="C11" s="70" t="s">
        <v>38</v>
      </c>
      <c r="D11" s="32">
        <v>24</v>
      </c>
      <c r="E11" s="32">
        <v>36</v>
      </c>
      <c r="F11" s="32">
        <v>22</v>
      </c>
      <c r="G11" s="32">
        <v>11</v>
      </c>
      <c r="H11" s="32">
        <v>9</v>
      </c>
      <c r="I11" s="32">
        <v>1</v>
      </c>
      <c r="J11" s="56" t="s">
        <v>29</v>
      </c>
      <c r="K11" s="33">
        <f>SUM(D11:I11)</f>
        <v>103</v>
      </c>
      <c r="N11" s="27"/>
      <c r="O11" s="27"/>
      <c r="P11" s="27"/>
      <c r="Q11" s="27"/>
      <c r="R11" s="27"/>
      <c r="S11" s="27"/>
      <c r="T11" s="27"/>
      <c r="U11" s="27"/>
      <c r="V11" s="27"/>
    </row>
    <row r="12" spans="1:22" s="28" customFormat="1" ht="18" customHeight="1">
      <c r="A12" s="26"/>
      <c r="B12" s="26" t="s">
        <v>1</v>
      </c>
      <c r="C12" s="42" t="s">
        <v>39</v>
      </c>
      <c r="D12" s="30">
        <v>133</v>
      </c>
      <c r="E12" s="30">
        <v>221</v>
      </c>
      <c r="F12" s="30">
        <v>209</v>
      </c>
      <c r="G12" s="30">
        <v>424</v>
      </c>
      <c r="H12" s="30">
        <v>318</v>
      </c>
      <c r="I12" s="30">
        <v>14</v>
      </c>
      <c r="J12" s="42" t="s">
        <v>25</v>
      </c>
      <c r="K12" s="31">
        <f>SUM(D12:I12)</f>
        <v>1319</v>
      </c>
      <c r="N12" s="27"/>
      <c r="O12" s="27"/>
      <c r="P12" s="27"/>
      <c r="Q12" s="27"/>
      <c r="R12" s="27"/>
      <c r="S12" s="27"/>
      <c r="T12" s="27"/>
      <c r="U12" s="27"/>
      <c r="V12" s="27"/>
    </row>
    <row r="13" spans="1:22" s="28" customFormat="1" ht="18" customHeight="1">
      <c r="B13" s="28" t="s">
        <v>6</v>
      </c>
      <c r="C13" s="70" t="s">
        <v>38</v>
      </c>
      <c r="D13" s="32">
        <v>81</v>
      </c>
      <c r="E13" s="32">
        <v>221</v>
      </c>
      <c r="F13" s="32">
        <v>31</v>
      </c>
      <c r="G13" s="32">
        <v>4</v>
      </c>
      <c r="H13" s="32">
        <v>2</v>
      </c>
      <c r="I13" s="70" t="s">
        <v>29</v>
      </c>
      <c r="J13" s="56" t="s">
        <v>29</v>
      </c>
      <c r="K13" s="33">
        <f>SUM(D13:H13)</f>
        <v>339</v>
      </c>
      <c r="N13" s="27"/>
      <c r="O13" s="27"/>
      <c r="P13" s="27"/>
      <c r="Q13" s="27"/>
      <c r="R13" s="27"/>
      <c r="S13" s="27"/>
      <c r="T13" s="27"/>
      <c r="U13" s="27"/>
      <c r="V13" s="27"/>
    </row>
    <row r="14" spans="1:22" s="28" customFormat="1" ht="18" customHeight="1">
      <c r="A14" s="26"/>
      <c r="B14" s="26" t="s">
        <v>7</v>
      </c>
      <c r="C14" s="65">
        <v>1</v>
      </c>
      <c r="D14" s="30">
        <v>2034</v>
      </c>
      <c r="E14" s="30">
        <v>650</v>
      </c>
      <c r="F14" s="30">
        <v>68</v>
      </c>
      <c r="G14" s="30">
        <v>17</v>
      </c>
      <c r="H14" s="30">
        <v>2</v>
      </c>
      <c r="I14" s="42" t="s">
        <v>25</v>
      </c>
      <c r="J14" s="42" t="s">
        <v>25</v>
      </c>
      <c r="K14" s="31">
        <v>2772</v>
      </c>
      <c r="N14" s="27"/>
      <c r="O14" s="27"/>
      <c r="P14" s="27"/>
      <c r="Q14" s="27"/>
      <c r="R14" s="27"/>
      <c r="S14" s="27"/>
      <c r="T14" s="27"/>
      <c r="U14" s="27"/>
      <c r="V14" s="27"/>
    </row>
    <row r="15" spans="1:22" s="28" customFormat="1" ht="18" customHeight="1">
      <c r="A15" s="62"/>
      <c r="B15" s="62" t="s">
        <v>8</v>
      </c>
      <c r="C15" s="63">
        <v>1572</v>
      </c>
      <c r="D15" s="63">
        <v>5462</v>
      </c>
      <c r="E15" s="63">
        <v>97</v>
      </c>
      <c r="F15" s="63">
        <v>52</v>
      </c>
      <c r="G15" s="63">
        <v>46</v>
      </c>
      <c r="H15" s="63">
        <v>78</v>
      </c>
      <c r="I15" s="63">
        <v>51</v>
      </c>
      <c r="J15" s="63">
        <v>3</v>
      </c>
      <c r="K15" s="64">
        <f>SUM(C15:J15)</f>
        <v>7361</v>
      </c>
      <c r="L15" s="40"/>
      <c r="N15" s="27"/>
      <c r="O15" s="27"/>
      <c r="P15" s="27"/>
      <c r="Q15" s="27"/>
      <c r="R15" s="27"/>
      <c r="S15" s="27"/>
      <c r="T15" s="27"/>
      <c r="U15" s="27"/>
      <c r="V15" s="27"/>
    </row>
    <row r="16" spans="1:22" s="24" customFormat="1" ht="20.25" customHeight="1">
      <c r="A16" s="24" t="s">
        <v>2</v>
      </c>
      <c r="C16" s="33">
        <f>SUM(C14:C15)</f>
        <v>1573</v>
      </c>
      <c r="D16" s="33">
        <f>SUM(D7:D15)</f>
        <v>8167</v>
      </c>
      <c r="E16" s="33">
        <f>SUM(E7:E15)</f>
        <v>2506</v>
      </c>
      <c r="F16" s="33">
        <f>SUM(F7:F15)</f>
        <v>1636</v>
      </c>
      <c r="G16" s="33">
        <f>SUM(G7:G15)</f>
        <v>1634</v>
      </c>
      <c r="H16" s="33">
        <f>SUM(H7:H15)</f>
        <v>1277</v>
      </c>
      <c r="I16" s="33">
        <f>I7+I10+I11+I12+I15</f>
        <v>156</v>
      </c>
      <c r="J16" s="33">
        <f>SUM(J14:J15)</f>
        <v>3</v>
      </c>
      <c r="K16" s="33">
        <f>SUM(K7:K15)</f>
        <v>16952</v>
      </c>
      <c r="L16" s="41"/>
      <c r="N16" s="25"/>
      <c r="O16" s="25"/>
      <c r="P16" s="25"/>
      <c r="Q16" s="25"/>
      <c r="R16" s="25"/>
      <c r="S16" s="25"/>
      <c r="T16" s="25"/>
      <c r="U16" s="25"/>
      <c r="V16" s="25"/>
    </row>
    <row r="17" spans="1:22" s="15" customFormat="1" ht="15" customHeight="1">
      <c r="A17" s="14"/>
      <c r="C17" s="16"/>
      <c r="D17" s="16"/>
      <c r="E17" s="16"/>
      <c r="F17" s="16"/>
      <c r="G17" s="16"/>
      <c r="H17" s="16"/>
      <c r="I17" s="16"/>
      <c r="J17" s="16"/>
      <c r="K17" s="13"/>
      <c r="N17" s="17"/>
      <c r="O17" s="17"/>
      <c r="P17" s="17"/>
      <c r="Q17" s="17"/>
      <c r="R17" s="17"/>
      <c r="S17" s="17"/>
      <c r="T17" s="17"/>
      <c r="U17" s="17"/>
      <c r="V17" s="17"/>
    </row>
    <row r="18" spans="1:22" s="67" customFormat="1" ht="15" customHeight="1">
      <c r="A18" s="66" t="s">
        <v>32</v>
      </c>
      <c r="C18" s="68"/>
      <c r="D18" s="68"/>
      <c r="E18" s="68"/>
      <c r="F18" s="68"/>
      <c r="G18" s="68"/>
      <c r="H18" s="68"/>
      <c r="I18" s="68"/>
      <c r="J18" s="68"/>
      <c r="K18" s="68"/>
    </row>
    <row r="19" spans="1:22" s="2" customFormat="1" ht="15" customHeight="1">
      <c r="A19" s="36"/>
      <c r="B19" s="36"/>
      <c r="C19" s="36"/>
      <c r="D19" s="36"/>
      <c r="E19" s="36"/>
      <c r="F19" s="36"/>
      <c r="G19" s="3"/>
      <c r="H19" s="3"/>
      <c r="I19" s="3"/>
      <c r="J19" s="36"/>
      <c r="K19" s="11"/>
      <c r="N19"/>
      <c r="O19"/>
      <c r="P19"/>
      <c r="Q19"/>
      <c r="R19"/>
      <c r="S19"/>
      <c r="T19"/>
      <c r="U19"/>
      <c r="V19"/>
    </row>
    <row r="22" spans="1:22" ht="15" customHeight="1">
      <c r="B22" s="6"/>
    </row>
    <row r="23" spans="1:22" ht="15" customHeight="1">
      <c r="B23" s="6"/>
    </row>
    <row r="52" spans="1:22" s="18" customFormat="1" ht="15" customHeight="1">
      <c r="A52" s="37" t="s">
        <v>20</v>
      </c>
      <c r="B52" s="37"/>
      <c r="K52" s="19"/>
      <c r="N52" s="20"/>
      <c r="O52" s="20"/>
      <c r="P52" s="20"/>
      <c r="Q52" s="20"/>
      <c r="R52" s="20"/>
      <c r="S52" s="20"/>
      <c r="T52" s="20"/>
      <c r="U52" s="20"/>
      <c r="V52" s="20"/>
    </row>
    <row r="53" spans="1:22" s="18" customFormat="1" ht="15" customHeight="1">
      <c r="A53" s="37" t="s">
        <v>40</v>
      </c>
      <c r="B53" s="37"/>
      <c r="K53" s="19"/>
      <c r="N53" s="20"/>
      <c r="O53" s="20"/>
      <c r="P53" s="20"/>
      <c r="Q53" s="20"/>
      <c r="R53" s="20"/>
      <c r="S53" s="20"/>
      <c r="T53" s="20"/>
      <c r="U53" s="20"/>
      <c r="V53" s="20"/>
    </row>
  </sheetData>
  <mergeCells count="9">
    <mergeCell ref="I8:I9"/>
    <mergeCell ref="J8:J9"/>
    <mergeCell ref="K8:K9"/>
    <mergeCell ref="C8:C9"/>
    <mergeCell ref="D8:D9"/>
    <mergeCell ref="E8:E9"/>
    <mergeCell ref="F8:F9"/>
    <mergeCell ref="G8:G9"/>
    <mergeCell ref="H8:H9"/>
  </mergeCells>
  <phoneticPr fontId="0" type="noConversion"/>
  <printOptions horizontalCentered="1"/>
  <pageMargins left="0.6" right="0.6" top="0.75" bottom="0.75" header="0.3" footer="0.3"/>
  <pageSetup scale="80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="90" zoomScaleNormal="90" workbookViewId="0">
      <selection activeCell="D21" sqref="D21"/>
    </sheetView>
  </sheetViews>
  <sheetFormatPr defaultRowHeight="13.2"/>
  <cols>
    <col min="1" max="1" width="36.6640625" bestFit="1" customWidth="1"/>
    <col min="2" max="7" width="14.88671875" style="7" customWidth="1"/>
    <col min="8" max="8" width="20.109375" customWidth="1"/>
    <col min="10" max="10" width="36.6640625" bestFit="1" customWidth="1"/>
    <col min="11" max="15" width="14" bestFit="1" customWidth="1"/>
    <col min="16" max="16" width="12.44140625" bestFit="1" customWidth="1"/>
  </cols>
  <sheetData>
    <row r="1" spans="1:20" ht="13.8">
      <c r="A1" s="53" t="s">
        <v>23</v>
      </c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3.8">
      <c r="A2" s="5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s="43" customFormat="1" ht="13.8">
      <c r="A3" s="72" t="s">
        <v>37</v>
      </c>
      <c r="B3" s="73" t="s">
        <v>10</v>
      </c>
      <c r="C3" s="73" t="s">
        <v>11</v>
      </c>
      <c r="D3" s="73" t="s">
        <v>12</v>
      </c>
      <c r="E3" s="73" t="s">
        <v>13</v>
      </c>
      <c r="F3" s="73" t="s">
        <v>14</v>
      </c>
      <c r="G3" s="73" t="s">
        <v>16</v>
      </c>
      <c r="H3" s="74" t="s">
        <v>15</v>
      </c>
    </row>
    <row r="4" spans="1:20" s="43" customFormat="1" ht="13.8">
      <c r="A4" s="43" t="s">
        <v>4</v>
      </c>
      <c r="B4" s="44">
        <v>28</v>
      </c>
      <c r="C4" s="44">
        <v>436</v>
      </c>
      <c r="D4" s="44">
        <v>545</v>
      </c>
      <c r="E4" s="44">
        <v>433</v>
      </c>
      <c r="F4" s="44">
        <v>417</v>
      </c>
      <c r="G4" s="44">
        <v>74</v>
      </c>
      <c r="H4" s="57">
        <f>SUM(B4:G4)</f>
        <v>1933</v>
      </c>
    </row>
    <row r="5" spans="1:20" s="43" customFormat="1" ht="13.8">
      <c r="A5" s="43" t="s">
        <v>5</v>
      </c>
      <c r="B5" s="46">
        <v>405</v>
      </c>
      <c r="C5" s="46">
        <v>844</v>
      </c>
      <c r="D5" s="46">
        <v>709</v>
      </c>
      <c r="E5" s="46">
        <v>698</v>
      </c>
      <c r="F5" s="46">
        <v>451</v>
      </c>
      <c r="G5" s="46">
        <v>16</v>
      </c>
      <c r="H5" s="57">
        <f t="shared" ref="H5:H11" si="0">SUM(B5:G5)</f>
        <v>3123</v>
      </c>
      <c r="I5" s="45"/>
      <c r="J5" s="43" t="s">
        <v>33</v>
      </c>
    </row>
    <row r="6" spans="1:20" s="43" customFormat="1" ht="13.8">
      <c r="A6" s="47" t="s">
        <v>18</v>
      </c>
      <c r="B6" s="46">
        <v>24</v>
      </c>
      <c r="C6" s="46">
        <v>36</v>
      </c>
      <c r="D6" s="46">
        <v>22</v>
      </c>
      <c r="E6" s="46">
        <v>11</v>
      </c>
      <c r="F6" s="46">
        <v>9</v>
      </c>
      <c r="G6" s="46">
        <v>1</v>
      </c>
      <c r="H6" s="57">
        <f t="shared" si="0"/>
        <v>103</v>
      </c>
      <c r="J6" s="43" t="s">
        <v>34</v>
      </c>
    </row>
    <row r="7" spans="1:20" s="43" customFormat="1" ht="13.8">
      <c r="A7" s="48" t="s">
        <v>1</v>
      </c>
      <c r="B7" s="49">
        <v>133</v>
      </c>
      <c r="C7" s="49">
        <v>221</v>
      </c>
      <c r="D7" s="49">
        <v>209</v>
      </c>
      <c r="E7" s="49">
        <v>424</v>
      </c>
      <c r="F7" s="49">
        <v>318</v>
      </c>
      <c r="G7" s="49">
        <v>14</v>
      </c>
      <c r="H7" s="57">
        <f t="shared" si="0"/>
        <v>1319</v>
      </c>
      <c r="J7" s="43" t="s">
        <v>35</v>
      </c>
    </row>
    <row r="8" spans="1:20" s="43" customFormat="1" ht="13.8">
      <c r="A8" s="43" t="s">
        <v>6</v>
      </c>
      <c r="B8" s="44">
        <v>81</v>
      </c>
      <c r="C8" s="44">
        <v>221</v>
      </c>
      <c r="D8" s="44">
        <v>31</v>
      </c>
      <c r="E8" s="44">
        <v>4</v>
      </c>
      <c r="F8" s="44">
        <v>2</v>
      </c>
      <c r="G8" s="44">
        <v>0</v>
      </c>
      <c r="H8" s="57">
        <f t="shared" si="0"/>
        <v>339</v>
      </c>
      <c r="J8" s="43" t="s">
        <v>36</v>
      </c>
    </row>
    <row r="9" spans="1:20" s="43" customFormat="1" ht="13.8">
      <c r="A9" s="50" t="s">
        <v>7</v>
      </c>
      <c r="B9" s="51">
        <v>2034</v>
      </c>
      <c r="C9" s="51">
        <v>650</v>
      </c>
      <c r="D9" s="51">
        <v>68</v>
      </c>
      <c r="E9" s="51">
        <v>17</v>
      </c>
      <c r="F9" s="51">
        <v>2</v>
      </c>
      <c r="G9" s="44">
        <v>0</v>
      </c>
      <c r="H9" s="57">
        <f t="shared" si="0"/>
        <v>2771</v>
      </c>
    </row>
    <row r="10" spans="1:20" s="43" customFormat="1" ht="13.8">
      <c r="A10" s="76" t="s">
        <v>8</v>
      </c>
      <c r="B10" s="77">
        <v>5462</v>
      </c>
      <c r="C10" s="77">
        <v>97</v>
      </c>
      <c r="D10" s="77">
        <v>52</v>
      </c>
      <c r="E10" s="77">
        <v>46</v>
      </c>
      <c r="F10" s="77">
        <v>78</v>
      </c>
      <c r="G10" s="77">
        <v>51</v>
      </c>
      <c r="H10" s="75">
        <f>SUM(B10:G10)</f>
        <v>5786</v>
      </c>
    </row>
    <row r="11" spans="1:20" s="43" customFormat="1" ht="13.8">
      <c r="A11" s="53" t="s">
        <v>15</v>
      </c>
      <c r="B11" s="71">
        <f>SUM(B4:B10)</f>
        <v>8167</v>
      </c>
      <c r="C11" s="71">
        <f>SUM(C4:C10)</f>
        <v>2505</v>
      </c>
      <c r="D11" s="71">
        <f t="shared" ref="D11:G11" si="1">SUM(D4:D10)</f>
        <v>1636</v>
      </c>
      <c r="E11" s="71">
        <f t="shared" si="1"/>
        <v>1633</v>
      </c>
      <c r="F11" s="71">
        <f t="shared" si="1"/>
        <v>1277</v>
      </c>
      <c r="G11" s="71">
        <f t="shared" si="1"/>
        <v>156</v>
      </c>
      <c r="H11" s="57">
        <f t="shared" si="0"/>
        <v>15374</v>
      </c>
    </row>
    <row r="12" spans="1:20" s="43" customFormat="1" ht="13.8">
      <c r="B12" s="44"/>
      <c r="C12" s="44"/>
      <c r="D12" s="44"/>
      <c r="E12" s="44"/>
      <c r="F12" s="44"/>
      <c r="G12" s="44"/>
      <c r="H12" s="45"/>
    </row>
    <row r="13" spans="1:20" s="43" customFormat="1" ht="13.8">
      <c r="B13" s="44"/>
      <c r="C13" s="44"/>
      <c r="D13" s="44"/>
      <c r="E13" s="44"/>
      <c r="F13" s="44"/>
      <c r="G13" s="44"/>
      <c r="H13" s="45"/>
    </row>
    <row r="14" spans="1:20" s="43" customFormat="1" ht="13.8">
      <c r="B14" s="44"/>
      <c r="C14" s="44"/>
      <c r="D14" s="44"/>
      <c r="E14" s="44"/>
      <c r="F14" s="44"/>
      <c r="G14" s="44"/>
      <c r="H14" s="45"/>
      <c r="J14"/>
      <c r="K14"/>
    </row>
    <row r="15" spans="1:20" s="43" customFormat="1" ht="13.8">
      <c r="A15" s="54" t="s">
        <v>24</v>
      </c>
      <c r="B15" s="44"/>
      <c r="C15" s="44"/>
      <c r="D15" s="44"/>
      <c r="E15" s="44"/>
      <c r="F15" s="44"/>
      <c r="G15" s="44"/>
      <c r="H15" s="45"/>
      <c r="J15"/>
      <c r="K15"/>
    </row>
    <row r="16" spans="1:20" s="43" customFormat="1" ht="13.8">
      <c r="B16" s="44" t="s">
        <v>10</v>
      </c>
      <c r="C16" s="44" t="s">
        <v>11</v>
      </c>
      <c r="D16" s="44" t="s">
        <v>12</v>
      </c>
      <c r="E16" s="44" t="s">
        <v>13</v>
      </c>
      <c r="F16" s="44" t="s">
        <v>14</v>
      </c>
      <c r="G16" s="44" t="s">
        <v>16</v>
      </c>
      <c r="J16"/>
      <c r="K16"/>
    </row>
    <row r="17" spans="1:20" s="43" customFormat="1" ht="13.8">
      <c r="A17" s="43" t="s">
        <v>4</v>
      </c>
      <c r="B17" s="55">
        <f t="shared" ref="B17:G17" si="2">B4/$H$4</f>
        <v>1.4485256078634247E-2</v>
      </c>
      <c r="C17" s="55">
        <f t="shared" si="2"/>
        <v>0.22555613036730471</v>
      </c>
      <c r="D17" s="55">
        <f>D4/$H$4</f>
        <v>0.28194516295913086</v>
      </c>
      <c r="E17" s="55">
        <f t="shared" si="2"/>
        <v>0.2240041386445939</v>
      </c>
      <c r="F17" s="55">
        <f t="shared" si="2"/>
        <v>0.2157268494568029</v>
      </c>
      <c r="G17" s="55">
        <f t="shared" si="2"/>
        <v>3.828246249353337E-2</v>
      </c>
      <c r="H17" s="52">
        <f>SUM(B17:G17)</f>
        <v>1</v>
      </c>
      <c r="J17"/>
      <c r="K17"/>
    </row>
    <row r="18" spans="1:20" s="43" customFormat="1" ht="13.8">
      <c r="A18" s="43" t="s">
        <v>27</v>
      </c>
      <c r="B18" s="55">
        <f t="shared" ref="B18:G18" si="3">B5/$H$5</f>
        <v>0.12968299711815562</v>
      </c>
      <c r="C18" s="55">
        <f t="shared" si="3"/>
        <v>0.27025296189561321</v>
      </c>
      <c r="D18" s="55">
        <f t="shared" si="3"/>
        <v>0.22702529618956133</v>
      </c>
      <c r="E18" s="55">
        <f t="shared" si="3"/>
        <v>0.22350304194684598</v>
      </c>
      <c r="F18" s="55">
        <f t="shared" si="3"/>
        <v>0.14441242395132886</v>
      </c>
      <c r="G18" s="55">
        <f t="shared" si="3"/>
        <v>5.1232788984950364E-3</v>
      </c>
      <c r="H18" s="52">
        <f t="shared" ref="H18:H22" si="4">SUM(B18:G18)</f>
        <v>1</v>
      </c>
      <c r="J18"/>
      <c r="K18"/>
    </row>
    <row r="19" spans="1:20" s="43" customFormat="1" ht="13.8">
      <c r="A19" s="47" t="s">
        <v>18</v>
      </c>
      <c r="B19" s="55">
        <f t="shared" ref="B19:G19" si="5">B6/$H$6</f>
        <v>0.23300970873786409</v>
      </c>
      <c r="C19" s="55">
        <f t="shared" si="5"/>
        <v>0.34951456310679613</v>
      </c>
      <c r="D19" s="55">
        <f t="shared" si="5"/>
        <v>0.21359223300970873</v>
      </c>
      <c r="E19" s="55">
        <f t="shared" si="5"/>
        <v>0.10679611650485436</v>
      </c>
      <c r="F19" s="55">
        <f t="shared" si="5"/>
        <v>8.7378640776699032E-2</v>
      </c>
      <c r="G19" s="55">
        <f t="shared" si="5"/>
        <v>9.7087378640776691E-3</v>
      </c>
      <c r="H19" s="52">
        <f t="shared" si="4"/>
        <v>0.99999999999999989</v>
      </c>
      <c r="J19"/>
      <c r="K19"/>
      <c r="L19"/>
      <c r="M19"/>
      <c r="N19"/>
      <c r="O19"/>
      <c r="P19"/>
      <c r="Q19"/>
      <c r="R19"/>
      <c r="S19"/>
      <c r="T19"/>
    </row>
    <row r="20" spans="1:20" s="43" customFormat="1" ht="13.8">
      <c r="A20" s="48" t="s">
        <v>1</v>
      </c>
      <c r="B20" s="55">
        <f t="shared" ref="B20:G20" si="6">B7/$H$7</f>
        <v>0.10083396512509477</v>
      </c>
      <c r="C20" s="55">
        <f t="shared" si="6"/>
        <v>0.16755117513267628</v>
      </c>
      <c r="D20" s="55">
        <f>D7/$H$7</f>
        <v>0.15845337376800606</v>
      </c>
      <c r="E20" s="55">
        <f t="shared" si="6"/>
        <v>0.32145564821834721</v>
      </c>
      <c r="F20" s="55">
        <f t="shared" si="6"/>
        <v>0.24109173616376042</v>
      </c>
      <c r="G20" s="55">
        <f t="shared" si="6"/>
        <v>1.061410159211524E-2</v>
      </c>
      <c r="H20" s="52">
        <f t="shared" si="4"/>
        <v>1</v>
      </c>
      <c r="J20"/>
      <c r="K20"/>
      <c r="L20"/>
      <c r="M20"/>
      <c r="N20"/>
      <c r="O20"/>
      <c r="P20"/>
      <c r="Q20"/>
      <c r="R20"/>
      <c r="S20"/>
      <c r="T20"/>
    </row>
    <row r="21" spans="1:20" s="43" customFormat="1" ht="13.8">
      <c r="A21" s="43" t="s">
        <v>6</v>
      </c>
      <c r="B21" s="55">
        <f t="shared" ref="B21:G21" si="7">B8/$H$8</f>
        <v>0.23893805309734514</v>
      </c>
      <c r="C21" s="55">
        <f t="shared" si="7"/>
        <v>0.65191740412979349</v>
      </c>
      <c r="D21" s="55">
        <f t="shared" si="7"/>
        <v>9.1445427728613568E-2</v>
      </c>
      <c r="E21" s="55">
        <f t="shared" si="7"/>
        <v>1.1799410029498525E-2</v>
      </c>
      <c r="F21" s="55">
        <f t="shared" si="7"/>
        <v>5.8997050147492625E-3</v>
      </c>
      <c r="G21" s="55">
        <f t="shared" si="7"/>
        <v>0</v>
      </c>
      <c r="H21" s="52">
        <f t="shared" si="4"/>
        <v>0.99999999999999989</v>
      </c>
      <c r="J21"/>
      <c r="K21"/>
      <c r="L21"/>
      <c r="M21"/>
      <c r="N21"/>
      <c r="O21"/>
      <c r="P21"/>
      <c r="Q21"/>
      <c r="R21"/>
      <c r="S21"/>
      <c r="T21"/>
    </row>
    <row r="22" spans="1:20" s="43" customFormat="1" ht="13.8">
      <c r="A22" s="50" t="s">
        <v>7</v>
      </c>
      <c r="B22" s="55">
        <f t="shared" ref="B22:G22" si="8">B9/$H$9</f>
        <v>0.73403103572717432</v>
      </c>
      <c r="C22" s="55">
        <f t="shared" si="8"/>
        <v>0.23457235654998196</v>
      </c>
      <c r="D22" s="55">
        <f t="shared" si="8"/>
        <v>2.4539877300613498E-2</v>
      </c>
      <c r="E22" s="55">
        <f t="shared" si="8"/>
        <v>6.1349693251533744E-3</v>
      </c>
      <c r="F22" s="55">
        <f t="shared" si="8"/>
        <v>7.217610970768675E-4</v>
      </c>
      <c r="G22" s="55">
        <f t="shared" si="8"/>
        <v>0</v>
      </c>
      <c r="H22" s="52">
        <f t="shared" si="4"/>
        <v>1</v>
      </c>
      <c r="J22"/>
      <c r="K22"/>
      <c r="L22"/>
      <c r="M22"/>
      <c r="N22"/>
      <c r="O22"/>
      <c r="P22"/>
      <c r="Q22"/>
      <c r="R22"/>
      <c r="S22"/>
      <c r="T22"/>
    </row>
    <row r="23" spans="1:20" s="43" customFormat="1" ht="13.8">
      <c r="A23" s="43" t="s">
        <v>26</v>
      </c>
      <c r="B23" s="55">
        <f>B10/H10</f>
        <v>0.94400276529554095</v>
      </c>
      <c r="C23" s="55">
        <f>C10/H10</f>
        <v>1.67646042170757E-2</v>
      </c>
      <c r="D23" s="55">
        <f>D10/H10</f>
        <v>8.9872105081230565E-3</v>
      </c>
      <c r="E23" s="55">
        <f>E10/H10</f>
        <v>7.9502246802627026E-3</v>
      </c>
      <c r="F23" s="55">
        <f>F10/H10</f>
        <v>1.3480815762184583E-2</v>
      </c>
      <c r="G23" s="55">
        <f>G10/H10</f>
        <v>8.8143795368129975E-3</v>
      </c>
      <c r="H23" s="55">
        <f>SUM(B23:G23)</f>
        <v>1</v>
      </c>
      <c r="J23"/>
      <c r="K23"/>
      <c r="L23"/>
      <c r="M23"/>
      <c r="N23"/>
      <c r="O23"/>
      <c r="P23"/>
      <c r="Q23"/>
      <c r="R23"/>
      <c r="S23"/>
      <c r="T23"/>
    </row>
    <row r="24" spans="1:20" s="43" customFormat="1" ht="13.8">
      <c r="B24" s="58"/>
      <c r="C24" s="44"/>
      <c r="D24" s="44"/>
      <c r="E24" s="44"/>
      <c r="F24" s="44"/>
      <c r="G24" s="44"/>
      <c r="J24"/>
      <c r="K24"/>
      <c r="L24"/>
      <c r="M24"/>
      <c r="N24"/>
      <c r="O24"/>
      <c r="P24"/>
      <c r="Q24"/>
      <c r="R24"/>
      <c r="S24"/>
      <c r="T24"/>
    </row>
    <row r="25" spans="1:20" ht="13.8">
      <c r="A25" s="43"/>
      <c r="B25" s="44"/>
      <c r="C25" s="44"/>
      <c r="D25" s="44"/>
      <c r="E25" s="44"/>
      <c r="F25" s="44"/>
      <c r="G25" s="44"/>
      <c r="H25" s="4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Age by Class</vt:lpstr>
      <vt:lpstr>Data for Chart</vt:lpstr>
      <vt:lpstr>'Age by Class'!Print_Area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Dobbe, Nadine K [I RES]</cp:lastModifiedBy>
  <cp:lastPrinted>2018-11-30T19:08:14Z</cp:lastPrinted>
  <dcterms:created xsi:type="dcterms:W3CDTF">1998-11-25T22:08:20Z</dcterms:created>
  <dcterms:modified xsi:type="dcterms:W3CDTF">2019-01-10T18:57:29Z</dcterms:modified>
</cp:coreProperties>
</file>